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Verð október 2009" sheetId="1" r:id="rId1"/>
  </sheets>
  <externalReferences>
    <externalReference r:id="rId4"/>
  </externalReferences>
  <definedNames>
    <definedName name="Dags_visit_naest">'Verð október 2009'!$A$14</definedName>
    <definedName name="LVT">'Verð október 2009'!$C$9</definedName>
    <definedName name="NVT">'Verð október 2009'!$C$10</definedName>
    <definedName name="NvtNæstaMánaðar">'[1]Forsendur'!$D$4</definedName>
    <definedName name="NvtÞessaMánaðar">'[1]Forsendur'!$C$4</definedName>
    <definedName name="_xlnm.Print_Area" localSheetId="0">'Verð október 2009'!$B$7:$N$44,'Verð október 2009'!$B$46:$N$82</definedName>
    <definedName name="_xlnm.Print_Titles" localSheetId="0">'Verð október 2009'!$1:$5</definedName>
    <definedName name="Verdb_raun">'Verð október 2009'!$C$14</definedName>
    <definedName name="verdbspa">'Verð október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<sst xmlns="http://schemas.openxmlformats.org/spreadsheetml/2006/main" count="39" uniqueCount="33">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</sst>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10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október 2009"/>
    </sheetNames>
    <sheetDataSet>
      <sheetData sheetId="0">
        <row r="2">
          <cell r="C2">
            <v>40087</v>
          </cell>
        </row>
        <row r="3">
          <cell r="C3">
            <v>6850</v>
          </cell>
          <cell r="D3">
            <v>6903</v>
          </cell>
        </row>
        <row r="4">
          <cell r="C4">
            <v>346.9</v>
          </cell>
          <cell r="D4">
            <v>349.6</v>
          </cell>
        </row>
        <row r="5">
          <cell r="D5">
            <v>40084</v>
          </cell>
        </row>
        <row r="6">
          <cell r="D6">
            <v>0.0975</v>
          </cell>
        </row>
        <row r="7">
          <cell r="C7">
            <v>0.0078</v>
          </cell>
        </row>
        <row r="8">
          <cell r="D8">
            <v>40114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J25" sqref="J2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40087</v>
      </c>
      <c r="I1" s="3">
        <f>'[1]Forsendur'!$C$2</f>
        <v>40087</v>
      </c>
    </row>
    <row r="2" spans="11:12" ht="15" customHeight="1" thickBot="1">
      <c r="K2" s="4" t="s">
        <v>1</v>
      </c>
      <c r="L2" s="5">
        <f>'[1]Forsendur'!C2</f>
        <v>40087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6850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346.9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0.0078</v>
      </c>
      <c r="D13" s="17"/>
      <c r="N13" s="18"/>
    </row>
    <row r="14" spans="1:14" ht="10.5" customHeight="1">
      <c r="A14" s="19">
        <f>IF(DAY('[1]Forsendur'!D5)&lt;1,32,DAY('[1]Forsendur'!D5))</f>
        <v>28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0.0078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0.0078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7.700509109615993</v>
      </c>
      <c r="E16" s="24">
        <f t="shared" si="0"/>
        <v>6.798602348001336</v>
      </c>
      <c r="F16" s="24">
        <f t="shared" si="0"/>
        <v>6.978829407517612</v>
      </c>
      <c r="G16" s="24">
        <f t="shared" si="0"/>
        <v>6.83921933857269</v>
      </c>
      <c r="H16" s="24">
        <f t="shared" si="0"/>
        <v>6.486987570337718</v>
      </c>
      <c r="I16" s="24">
        <f t="shared" si="0"/>
        <v>6.085586207174713</v>
      </c>
      <c r="J16" s="24">
        <f t="shared" si="0"/>
        <v>5.9938254823902275</v>
      </c>
      <c r="K16" s="24">
        <f t="shared" si="0"/>
        <v>5.899761014971691</v>
      </c>
      <c r="L16" s="24">
        <f t="shared" si="0"/>
        <v>5.7254429832307245</v>
      </c>
      <c r="M16" s="24">
        <f t="shared" si="0"/>
        <v>5.606642609323256</v>
      </c>
      <c r="N16" s="24">
        <f aca="true" t="shared" si="1" ref="N16:N43">100000*LVT/N$11*((1+N$12/100)^((DAYS360(N$6,$L$2)+$C55-1)/360)*((1+$A55)^(($C55-15)/30)))/100000</f>
        <v>5.433373792092916</v>
      </c>
    </row>
    <row r="17" spans="1:14" ht="10.5" customHeight="1">
      <c r="A17" s="21">
        <f aca="true" t="shared" si="2" ref="A17:A43">IF(Dags_visit_naest&gt;C17,verdbspa,Verdb_raun)</f>
        <v>0.0078</v>
      </c>
      <c r="B17" s="25"/>
      <c r="C17" s="23">
        <f aca="true" t="shared" si="3" ref="C17:C43">C16+1</f>
        <v>2</v>
      </c>
      <c r="D17" s="24">
        <f t="shared" si="0"/>
        <v>7.7037000161622675</v>
      </c>
      <c r="E17" s="24">
        <f t="shared" si="0"/>
        <v>6.801419525986446</v>
      </c>
      <c r="F17" s="24">
        <f t="shared" si="0"/>
        <v>6.98176706124146</v>
      </c>
      <c r="G17" s="24">
        <f t="shared" si="0"/>
        <v>6.842098225128724</v>
      </c>
      <c r="H17" s="24">
        <f t="shared" si="0"/>
        <v>6.489718189196521</v>
      </c>
      <c r="I17" s="24">
        <f t="shared" si="0"/>
        <v>6.088147860990757</v>
      </c>
      <c r="J17" s="24">
        <f t="shared" si="0"/>
        <v>5.996348510640418</v>
      </c>
      <c r="K17" s="24">
        <f t="shared" si="0"/>
        <v>5.902244447923464</v>
      </c>
      <c r="L17" s="24">
        <f t="shared" si="0"/>
        <v>5.72785303911807</v>
      </c>
      <c r="M17" s="24">
        <f t="shared" si="0"/>
        <v>5.609002657631903</v>
      </c>
      <c r="N17" s="24">
        <f t="shared" si="1"/>
        <v>5.435660904991275</v>
      </c>
    </row>
    <row r="18" spans="1:14" ht="10.5" customHeight="1">
      <c r="A18" s="21">
        <f t="shared" si="2"/>
        <v>0.0078</v>
      </c>
      <c r="B18" s="25"/>
      <c r="C18" s="26">
        <f t="shared" si="3"/>
        <v>3</v>
      </c>
      <c r="D18" s="27">
        <f t="shared" si="0"/>
        <v>7.706892244943785</v>
      </c>
      <c r="E18" s="27">
        <f t="shared" si="0"/>
        <v>6.804237871342639</v>
      </c>
      <c r="F18" s="27">
        <f t="shared" si="0"/>
        <v>6.984705951535064</v>
      </c>
      <c r="G18" s="27">
        <f t="shared" si="0"/>
        <v>6.844978323517188</v>
      </c>
      <c r="H18" s="27">
        <f t="shared" si="0"/>
        <v>6.492449957476264</v>
      </c>
      <c r="I18" s="27">
        <f t="shared" si="0"/>
        <v>6.090710593103953</v>
      </c>
      <c r="J18" s="27">
        <f t="shared" si="0"/>
        <v>5.998872600928794</v>
      </c>
      <c r="K18" s="27">
        <f t="shared" si="0"/>
        <v>5.9047289262462614</v>
      </c>
      <c r="L18" s="27">
        <f t="shared" si="0"/>
        <v>5.730264109489251</v>
      </c>
      <c r="M18" s="27">
        <f t="shared" si="0"/>
        <v>5.611363699374304</v>
      </c>
      <c r="N18" s="27">
        <f t="shared" si="1"/>
        <v>5.437948980622112</v>
      </c>
    </row>
    <row r="19" spans="1:14" ht="10.5" customHeight="1">
      <c r="A19" s="21">
        <f t="shared" si="2"/>
        <v>0.0078</v>
      </c>
      <c r="B19" s="25"/>
      <c r="C19" s="23">
        <f t="shared" si="3"/>
        <v>4</v>
      </c>
      <c r="D19" s="24">
        <f t="shared" si="0"/>
        <v>7.710085796508459</v>
      </c>
      <c r="E19" s="24">
        <f t="shared" si="0"/>
        <v>6.8070573845536435</v>
      </c>
      <c r="F19" s="24">
        <f t="shared" si="0"/>
        <v>6.987646078918947</v>
      </c>
      <c r="G19" s="24">
        <f t="shared" si="0"/>
        <v>6.847859634248191</v>
      </c>
      <c r="H19" s="24">
        <f t="shared" si="0"/>
        <v>6.495182875660784</v>
      </c>
      <c r="I19" s="24">
        <f t="shared" si="0"/>
        <v>6.093274403968195</v>
      </c>
      <c r="J19" s="24">
        <f t="shared" si="0"/>
        <v>6.001397753702411</v>
      </c>
      <c r="K19" s="24">
        <f t="shared" si="0"/>
        <v>5.907214450380123</v>
      </c>
      <c r="L19" s="24">
        <f t="shared" si="0"/>
        <v>5.732676194771308</v>
      </c>
      <c r="M19" s="24">
        <f t="shared" si="0"/>
        <v>5.613725734968634</v>
      </c>
      <c r="N19" s="24">
        <f t="shared" si="1"/>
        <v>5.440238019390676</v>
      </c>
    </row>
    <row r="20" spans="1:14" ht="10.5" customHeight="1">
      <c r="A20" s="21">
        <f t="shared" si="2"/>
        <v>0.0078</v>
      </c>
      <c r="B20" s="25"/>
      <c r="C20" s="23">
        <f t="shared" si="3"/>
        <v>5</v>
      </c>
      <c r="D20" s="24">
        <f t="shared" si="0"/>
        <v>7.713280671404415</v>
      </c>
      <c r="E20" s="24">
        <f t="shared" si="0"/>
        <v>6.809878066103399</v>
      </c>
      <c r="F20" s="24">
        <f t="shared" si="0"/>
        <v>6.990587443913846</v>
      </c>
      <c r="G20" s="24">
        <f t="shared" si="0"/>
        <v>6.850742157832053</v>
      </c>
      <c r="H20" s="24">
        <f t="shared" si="0"/>
        <v>6.497916944234114</v>
      </c>
      <c r="I20" s="24">
        <f t="shared" si="0"/>
        <v>6.0958392940375745</v>
      </c>
      <c r="J20" s="24">
        <f t="shared" si="0"/>
        <v>6.003923969408508</v>
      </c>
      <c r="K20" s="24">
        <f t="shared" si="0"/>
        <v>5.909701020765267</v>
      </c>
      <c r="L20" s="24">
        <f t="shared" si="0"/>
        <v>5.735089295391453</v>
      </c>
      <c r="M20" s="24">
        <f t="shared" si="0"/>
        <v>5.616088764833243</v>
      </c>
      <c r="N20" s="24">
        <f t="shared" si="1"/>
        <v>5.4425280217023895</v>
      </c>
    </row>
    <row r="21" spans="1:14" s="32" customFormat="1" ht="10.5" customHeight="1">
      <c r="A21" s="28">
        <f t="shared" si="2"/>
        <v>0.0078</v>
      </c>
      <c r="B21" s="29"/>
      <c r="C21" s="30">
        <f t="shared" si="3"/>
        <v>6</v>
      </c>
      <c r="D21" s="31">
        <f t="shared" si="0"/>
        <v>7.716476870180009</v>
      </c>
      <c r="E21" s="31">
        <f t="shared" si="0"/>
        <v>6.812699916476032</v>
      </c>
      <c r="F21" s="31">
        <f t="shared" si="0"/>
        <v>6.993530047040718</v>
      </c>
      <c r="G21" s="31">
        <f t="shared" si="0"/>
        <v>6.853625894779309</v>
      </c>
      <c r="H21" s="31">
        <f t="shared" si="0"/>
        <v>6.500652163680502</v>
      </c>
      <c r="I21" s="31">
        <f t="shared" si="0"/>
        <v>6.098405263766366</v>
      </c>
      <c r="J21" s="31">
        <f t="shared" si="0"/>
        <v>6.006451248494511</v>
      </c>
      <c r="K21" s="31">
        <f t="shared" si="0"/>
        <v>5.912188637842104</v>
      </c>
      <c r="L21" s="31">
        <f t="shared" si="0"/>
        <v>5.7375034117770785</v>
      </c>
      <c r="M21" s="31">
        <f t="shared" si="0"/>
        <v>5.618452789386656</v>
      </c>
      <c r="N21" s="31">
        <f t="shared" si="1"/>
        <v>5.444818987962842</v>
      </c>
    </row>
    <row r="22" spans="1:14" ht="10.5" customHeight="1">
      <c r="A22" s="21">
        <f t="shared" si="2"/>
        <v>0.0078</v>
      </c>
      <c r="B22" s="25"/>
      <c r="C22" s="23">
        <f t="shared" si="3"/>
        <v>7</v>
      </c>
      <c r="D22" s="24">
        <f t="shared" si="0"/>
        <v>7.719674393383825</v>
      </c>
      <c r="E22" s="24">
        <f t="shared" si="0"/>
        <v>6.815522936155875</v>
      </c>
      <c r="F22" s="24">
        <f t="shared" si="0"/>
        <v>6.996473888820742</v>
      </c>
      <c r="G22" s="24">
        <f t="shared" si="0"/>
        <v>6.8565108456007104</v>
      </c>
      <c r="H22" s="24">
        <f t="shared" si="0"/>
        <v>6.503388534484391</v>
      </c>
      <c r="I22" s="24">
        <f t="shared" si="0"/>
        <v>6.100972313609041</v>
      </c>
      <c r="J22" s="24">
        <f t="shared" si="0"/>
        <v>6.008979591408043</v>
      </c>
      <c r="K22" s="24">
        <f t="shared" si="0"/>
        <v>5.9146773020512216</v>
      </c>
      <c r="L22" s="24">
        <f t="shared" si="0"/>
        <v>5.739918544355767</v>
      </c>
      <c r="M22" s="24">
        <f t="shared" si="0"/>
        <v>5.620817809047577</v>
      </c>
      <c r="N22" s="24">
        <f t="shared" si="1"/>
        <v>5.447110918577799</v>
      </c>
    </row>
    <row r="23" spans="1:14" ht="10.5" customHeight="1">
      <c r="A23" s="21">
        <f t="shared" si="2"/>
        <v>0.0078</v>
      </c>
      <c r="B23" s="25"/>
      <c r="C23" s="23">
        <f t="shared" si="3"/>
        <v>8</v>
      </c>
      <c r="D23" s="24">
        <f t="shared" si="0"/>
        <v>7.722873241564676</v>
      </c>
      <c r="E23" s="24">
        <f t="shared" si="0"/>
        <v>6.818347125627462</v>
      </c>
      <c r="F23" s="24">
        <f t="shared" si="0"/>
        <v>6.999418969775313</v>
      </c>
      <c r="G23" s="24">
        <f t="shared" si="0"/>
        <v>6.859397010807223</v>
      </c>
      <c r="H23" s="24">
        <f t="shared" si="0"/>
        <v>6.506126057130432</v>
      </c>
      <c r="I23" s="24">
        <f t="shared" si="0"/>
        <v>6.103540444020257</v>
      </c>
      <c r="J23" s="24">
        <f t="shared" si="0"/>
        <v>6.011508998596901</v>
      </c>
      <c r="K23" s="24">
        <f t="shared" si="0"/>
        <v>5.9171670138334</v>
      </c>
      <c r="L23" s="24">
        <f t="shared" si="0"/>
        <v>5.742334693555262</v>
      </c>
      <c r="M23" s="24">
        <f t="shared" si="0"/>
        <v>5.623183824234883</v>
      </c>
      <c r="N23" s="24">
        <f t="shared" si="1"/>
        <v>5.449403813953192</v>
      </c>
    </row>
    <row r="24" spans="1:14" s="33" customFormat="1" ht="10.5" customHeight="1">
      <c r="A24" s="21">
        <f t="shared" si="2"/>
        <v>0.0078</v>
      </c>
      <c r="B24" s="25"/>
      <c r="C24" s="30">
        <f t="shared" si="3"/>
        <v>9</v>
      </c>
      <c r="D24" s="27">
        <f t="shared" si="0"/>
        <v>7.7260734152716015</v>
      </c>
      <c r="E24" s="27">
        <f t="shared" si="0"/>
        <v>6.821172485375526</v>
      </c>
      <c r="F24" s="27">
        <f t="shared" si="0"/>
        <v>7.002365290426046</v>
      </c>
      <c r="G24" s="27">
        <f t="shared" si="0"/>
        <v>6.862284390910026</v>
      </c>
      <c r="H24" s="27">
        <f t="shared" si="0"/>
        <v>6.508864732103479</v>
      </c>
      <c r="I24" s="27">
        <f t="shared" si="0"/>
        <v>6.106109655454873</v>
      </c>
      <c r="J24" s="27">
        <f t="shared" si="0"/>
        <v>6.014039470509088</v>
      </c>
      <c r="K24" s="27">
        <f t="shared" si="0"/>
        <v>5.919657773629604</v>
      </c>
      <c r="L24" s="27">
        <f t="shared" si="0"/>
        <v>5.744751859803501</v>
      </c>
      <c r="M24" s="27">
        <f t="shared" si="0"/>
        <v>5.625550835367627</v>
      </c>
      <c r="N24" s="27">
        <f t="shared" si="1"/>
        <v>5.451697674495126</v>
      </c>
    </row>
    <row r="25" spans="1:14" s="32" customFormat="1" ht="10.5" customHeight="1">
      <c r="A25" s="21">
        <f t="shared" si="2"/>
        <v>0.0078</v>
      </c>
      <c r="B25" s="25"/>
      <c r="C25" s="34">
        <f t="shared" si="3"/>
        <v>10</v>
      </c>
      <c r="D25" s="24">
        <f t="shared" si="0"/>
        <v>7.729274915053866</v>
      </c>
      <c r="E25" s="24">
        <f t="shared" si="0"/>
        <v>6.823999015885003</v>
      </c>
      <c r="F25" s="24">
        <f t="shared" si="0"/>
        <v>7.005312851294775</v>
      </c>
      <c r="G25" s="24">
        <f t="shared" si="0"/>
        <v>6.865172986420516</v>
      </c>
      <c r="H25" s="24">
        <f t="shared" si="0"/>
        <v>6.511604559888591</v>
      </c>
      <c r="I25" s="24">
        <f t="shared" si="0"/>
        <v>6.108679948367925</v>
      </c>
      <c r="J25" s="24">
        <f t="shared" si="0"/>
        <v>6.01657100759278</v>
      </c>
      <c r="K25" s="24">
        <f t="shared" si="0"/>
        <v>5.9221495818809755</v>
      </c>
      <c r="L25" s="24">
        <f t="shared" si="0"/>
        <v>5.747170043528603</v>
      </c>
      <c r="M25" s="24">
        <f t="shared" si="0"/>
        <v>5.627918842865045</v>
      </c>
      <c r="N25" s="24">
        <f t="shared" si="1"/>
        <v>5.453992500609877</v>
      </c>
    </row>
    <row r="26" spans="1:14" s="36" customFormat="1" ht="10.5" customHeight="1">
      <c r="A26" s="21">
        <f t="shared" si="2"/>
        <v>0.0078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7.732477741460962</v>
      </c>
      <c r="E26" s="24">
        <f t="shared" si="4"/>
        <v>6.8268267176410244</v>
      </c>
      <c r="F26" s="24">
        <f t="shared" si="4"/>
        <v>7.008261652903558</v>
      </c>
      <c r="G26" s="24">
        <f t="shared" si="4"/>
        <v>6.868062797850307</v>
      </c>
      <c r="H26" s="24">
        <f t="shared" si="4"/>
        <v>6.514345540971028</v>
      </c>
      <c r="I26" s="24">
        <f t="shared" si="4"/>
        <v>6.111251323214653</v>
      </c>
      <c r="J26" s="24">
        <f t="shared" si="4"/>
        <v>6.01910361029635</v>
      </c>
      <c r="K26" s="24">
        <f t="shared" si="4"/>
        <v>5.924642439028858</v>
      </c>
      <c r="L26" s="24">
        <f t="shared" si="4"/>
        <v>5.749589245158859</v>
      </c>
      <c r="M26" s="24">
        <f t="shared" si="4"/>
        <v>5.630287847146542</v>
      </c>
      <c r="N26" s="24">
        <f t="shared" si="1"/>
        <v>5.4562882927038885</v>
      </c>
    </row>
    <row r="27" spans="1:14" s="36" customFormat="1" ht="10.5" customHeight="1">
      <c r="A27" s="37">
        <f t="shared" si="2"/>
        <v>0.0078</v>
      </c>
      <c r="B27" s="35"/>
      <c r="C27" s="30">
        <f t="shared" si="3"/>
        <v>12</v>
      </c>
      <c r="D27" s="27">
        <f t="shared" si="4"/>
        <v>7.735681895042615</v>
      </c>
      <c r="E27" s="27">
        <f t="shared" si="4"/>
        <v>6.829655591128932</v>
      </c>
      <c r="F27" s="27">
        <f t="shared" si="4"/>
        <v>7.011211695774667</v>
      </c>
      <c r="G27" s="27">
        <f t="shared" si="4"/>
        <v>6.87095382571122</v>
      </c>
      <c r="H27" s="27">
        <f t="shared" si="4"/>
        <v>6.517087675836258</v>
      </c>
      <c r="I27" s="27">
        <f t="shared" si="4"/>
        <v>6.113823780450483</v>
      </c>
      <c r="J27" s="27">
        <f t="shared" si="4"/>
        <v>6.021637279068357</v>
      </c>
      <c r="K27" s="27">
        <f t="shared" si="4"/>
        <v>5.927136345514767</v>
      </c>
      <c r="L27" s="27">
        <f t="shared" si="4"/>
        <v>5.752009465122743</v>
      </c>
      <c r="M27" s="27">
        <f t="shared" si="4"/>
        <v>5.6326578486317</v>
      </c>
      <c r="N27" s="27">
        <f t="shared" si="1"/>
        <v>5.45858505118378</v>
      </c>
    </row>
    <row r="28" spans="1:14" s="36" customFormat="1" ht="10.5" customHeight="1">
      <c r="A28" s="37">
        <f t="shared" si="2"/>
        <v>0.0078</v>
      </c>
      <c r="B28" s="35"/>
      <c r="C28" s="34">
        <f t="shared" si="3"/>
        <v>13</v>
      </c>
      <c r="D28" s="24">
        <f t="shared" si="4"/>
        <v>7.7388873763487736</v>
      </c>
      <c r="E28" s="24">
        <f t="shared" si="4"/>
        <v>6.832485636834261</v>
      </c>
      <c r="F28" s="24">
        <f t="shared" si="4"/>
        <v>7.014162980430598</v>
      </c>
      <c r="G28" s="24">
        <f t="shared" si="4"/>
        <v>6.873846070515304</v>
      </c>
      <c r="H28" s="24">
        <f t="shared" si="4"/>
        <v>6.519830964969952</v>
      </c>
      <c r="I28" s="24">
        <f t="shared" si="4"/>
        <v>6.116397320531033</v>
      </c>
      <c r="J28" s="24">
        <f t="shared" si="4"/>
        <v>6.024172014357552</v>
      </c>
      <c r="K28" s="24">
        <f t="shared" si="4"/>
        <v>5.929631301780412</v>
      </c>
      <c r="L28" s="24">
        <f t="shared" si="4"/>
        <v>5.7544307038489135</v>
      </c>
      <c r="M28" s="24">
        <f t="shared" si="4"/>
        <v>5.635028847740284</v>
      </c>
      <c r="N28" s="24">
        <f t="shared" si="1"/>
        <v>5.46088277645634</v>
      </c>
    </row>
    <row r="29" spans="1:14" s="36" customFormat="1" ht="10.5" customHeight="1">
      <c r="A29" s="38">
        <f t="shared" si="2"/>
        <v>0.0078</v>
      </c>
      <c r="B29" s="35"/>
      <c r="C29" s="34">
        <f t="shared" si="3"/>
        <v>14</v>
      </c>
      <c r="D29" s="39">
        <f t="shared" si="4"/>
        <v>7.742094185929605</v>
      </c>
      <c r="E29" s="39">
        <f t="shared" si="4"/>
        <v>6.8353168552427475</v>
      </c>
      <c r="F29" s="39">
        <f t="shared" si="4"/>
        <v>7.017115507394059</v>
      </c>
      <c r="G29" s="39">
        <f t="shared" si="4"/>
        <v>6.876739532774809</v>
      </c>
      <c r="H29" s="39">
        <f t="shared" si="4"/>
        <v>6.522575408857983</v>
      </c>
      <c r="I29" s="39">
        <f t="shared" si="4"/>
        <v>6.118971943912115</v>
      </c>
      <c r="J29" s="39">
        <f t="shared" si="4"/>
        <v>6.026707816612867</v>
      </c>
      <c r="K29" s="39">
        <f t="shared" si="4"/>
        <v>5.932127308267678</v>
      </c>
      <c r="L29" s="39">
        <f t="shared" si="4"/>
        <v>5.7568529617662</v>
      </c>
      <c r="M29" s="39">
        <f t="shared" si="4"/>
        <v>5.637400844892228</v>
      </c>
      <c r="N29" s="39">
        <f t="shared" si="1"/>
        <v>5.463181468928525</v>
      </c>
    </row>
    <row r="30" spans="1:14" s="36" customFormat="1" ht="10.5" customHeight="1">
      <c r="A30" s="38">
        <f t="shared" si="2"/>
        <v>0.0078</v>
      </c>
      <c r="B30" s="35"/>
      <c r="C30" s="30">
        <f t="shared" si="3"/>
        <v>15</v>
      </c>
      <c r="D30" s="31">
        <f t="shared" si="4"/>
        <v>7.745302324335531</v>
      </c>
      <c r="E30" s="31">
        <f>100000*LVT/E$11*((1+E$12/100)^((DAYS360(E$6,$L$2)+$C30-1)/360)*((1+$A30)^(($C30-15)/30)))/100000</f>
        <v>6.838149246840336</v>
      </c>
      <c r="F30" s="31">
        <f>100000*LVT/F$11*((1+F$12/100)^((DAYS360(F$6,$L$2)+$C30-1)/360)*((1+$A30)^(($C30-15)/30)))/100000</f>
        <v>7.020069277187996</v>
      </c>
      <c r="G30" s="31">
        <f t="shared" si="4"/>
        <v>6.8796342130022134</v>
      </c>
      <c r="H30" s="31">
        <f t="shared" si="4"/>
        <v>6.5253210079864346</v>
      </c>
      <c r="I30" s="31">
        <f t="shared" si="4"/>
        <v>6.12154765104973</v>
      </c>
      <c r="J30" s="31">
        <f t="shared" si="4"/>
        <v>6.029244686283437</v>
      </c>
      <c r="K30" s="31">
        <f t="shared" si="4"/>
        <v>5.934624365418651</v>
      </c>
      <c r="L30" s="31">
        <f>100000*LVT/L$11*((1+L$12/100)^((DAYS360(L$6,$L$2)+$C30-1)/360)*((1+$A30)^(($C30-15)/30)))/100000</f>
        <v>5.7592762393036265</v>
      </c>
      <c r="M30" s="31">
        <f t="shared" si="4"/>
        <v>5.639773840507647</v>
      </c>
      <c r="N30" s="31">
        <f t="shared" si="1"/>
        <v>5.465481129007471</v>
      </c>
    </row>
    <row r="31" spans="1:14" s="36" customFormat="1" ht="10.5" customHeight="1">
      <c r="A31" s="38">
        <f t="shared" si="2"/>
        <v>0.0078</v>
      </c>
      <c r="B31" s="40"/>
      <c r="C31" s="34">
        <f t="shared" si="3"/>
        <v>16</v>
      </c>
      <c r="D31" s="24">
        <f t="shared" si="4"/>
        <v>7.748511792117177</v>
      </c>
      <c r="E31" s="24">
        <f t="shared" si="4"/>
        <v>6.840982812113167</v>
      </c>
      <c r="F31" s="24">
        <f t="shared" si="4"/>
        <v>7.023024290335553</v>
      </c>
      <c r="G31" s="24">
        <f t="shared" si="4"/>
        <v>6.882530111710203</v>
      </c>
      <c r="H31" s="24">
        <f t="shared" si="4"/>
        <v>6.528067762841591</v>
      </c>
      <c r="I31" s="24">
        <f t="shared" si="4"/>
        <v>6.1241244424000705</v>
      </c>
      <c r="J31" s="24">
        <f t="shared" si="4"/>
        <v>6.031782623818569</v>
      </c>
      <c r="K31" s="24">
        <f t="shared" si="4"/>
        <v>5.93712247367559</v>
      </c>
      <c r="L31" s="24">
        <f t="shared" si="4"/>
        <v>5.761700536890386</v>
      </c>
      <c r="M31" s="24">
        <f t="shared" si="4"/>
        <v>5.642147835006835</v>
      </c>
      <c r="N31" s="24">
        <f t="shared" si="1"/>
        <v>5.467781757100477</v>
      </c>
    </row>
    <row r="32" spans="1:14" s="36" customFormat="1" ht="10.5" customHeight="1">
      <c r="A32" s="38">
        <f t="shared" si="2"/>
        <v>0.0078</v>
      </c>
      <c r="B32" s="40"/>
      <c r="C32" s="34">
        <f t="shared" si="3"/>
        <v>17</v>
      </c>
      <c r="D32" s="24">
        <f t="shared" si="4"/>
        <v>7.751722589825399</v>
      </c>
      <c r="E32" s="24">
        <f t="shared" si="4"/>
        <v>6.843817551547579</v>
      </c>
      <c r="F32" s="24">
        <f t="shared" si="4"/>
        <v>7.02598054736011</v>
      </c>
      <c r="G32" s="24">
        <f t="shared" si="4"/>
        <v>6.885427229411686</v>
      </c>
      <c r="H32" s="24">
        <f t="shared" si="4"/>
        <v>6.530815673909935</v>
      </c>
      <c r="I32" s="24">
        <f t="shared" si="4"/>
        <v>6.126702318419525</v>
      </c>
      <c r="J32" s="24">
        <f t="shared" si="4"/>
        <v>6.034321629667772</v>
      </c>
      <c r="K32" s="24">
        <f t="shared" si="4"/>
        <v>5.9396216334809475</v>
      </c>
      <c r="L32" s="24">
        <f t="shared" si="4"/>
        <v>5.764125854955852</v>
      </c>
      <c r="M32" s="24">
        <f t="shared" si="4"/>
        <v>5.644522828810255</v>
      </c>
      <c r="N32" s="24">
        <f t="shared" si="1"/>
        <v>5.470083353615018</v>
      </c>
    </row>
    <row r="33" spans="1:14" s="36" customFormat="1" ht="10.5" customHeight="1">
      <c r="A33" s="38">
        <f t="shared" si="2"/>
        <v>0.0078</v>
      </c>
      <c r="B33" s="40"/>
      <c r="C33" s="30">
        <f t="shared" si="3"/>
        <v>18</v>
      </c>
      <c r="D33" s="27">
        <f t="shared" si="4"/>
        <v>7.754934718011296</v>
      </c>
      <c r="E33" s="27">
        <f t="shared" si="4"/>
        <v>6.846653465630124</v>
      </c>
      <c r="F33" s="27">
        <f t="shared" si="4"/>
        <v>7.02893804878526</v>
      </c>
      <c r="G33" s="27">
        <f t="shared" si="4"/>
        <v>6.888325566619779</v>
      </c>
      <c r="H33" s="27">
        <f t="shared" si="4"/>
        <v>6.533564741678169</v>
      </c>
      <c r="I33" s="27">
        <f t="shared" si="4"/>
        <v>6.1292812795646725</v>
      </c>
      <c r="J33" s="27">
        <f t="shared" si="4"/>
        <v>6.03686170428074</v>
      </c>
      <c r="K33" s="27">
        <f t="shared" si="4"/>
        <v>5.942121845277359</v>
      </c>
      <c r="L33" s="27">
        <f t="shared" si="4"/>
        <v>5.7665521939295905</v>
      </c>
      <c r="M33" s="27">
        <f t="shared" si="4"/>
        <v>5.646898822338557</v>
      </c>
      <c r="N33" s="27">
        <f t="shared" si="1"/>
        <v>5.4723859189587385</v>
      </c>
    </row>
    <row r="34" spans="1:14" s="36" customFormat="1" ht="10.5" customHeight="1">
      <c r="A34" s="38">
        <f t="shared" si="2"/>
        <v>0.0078</v>
      </c>
      <c r="B34" s="40"/>
      <c r="C34" s="34">
        <f t="shared" si="3"/>
        <v>19</v>
      </c>
      <c r="D34" s="24">
        <f t="shared" si="4"/>
        <v>7.75814817722618</v>
      </c>
      <c r="E34" s="24">
        <f t="shared" si="4"/>
        <v>6.849490554847541</v>
      </c>
      <c r="F34" s="24">
        <f t="shared" si="4"/>
        <v>7.031896795134818</v>
      </c>
      <c r="G34" s="24">
        <f t="shared" si="4"/>
        <v>6.89122512384782</v>
      </c>
      <c r="H34" s="24">
        <f t="shared" si="4"/>
        <v>6.536314966633187</v>
      </c>
      <c r="I34" s="24">
        <f t="shared" si="4"/>
        <v>6.131861326292281</v>
      </c>
      <c r="J34" s="24">
        <f t="shared" si="4"/>
        <v>6.039402848107358</v>
      </c>
      <c r="K34" s="24">
        <f t="shared" si="4"/>
        <v>5.94462310950765</v>
      </c>
      <c r="L34" s="24">
        <f t="shared" si="4"/>
        <v>5.768979554241334</v>
      </c>
      <c r="M34" s="24">
        <f t="shared" si="4"/>
        <v>5.64927581601256</v>
      </c>
      <c r="N34" s="24">
        <f t="shared" si="1"/>
        <v>5.474689453539457</v>
      </c>
    </row>
    <row r="35" spans="1:14" s="36" customFormat="1" ht="10.5" customHeight="1">
      <c r="A35" s="38">
        <f t="shared" si="2"/>
        <v>0.0078</v>
      </c>
      <c r="B35" s="40"/>
      <c r="C35" s="34">
        <f t="shared" si="3"/>
        <v>20</v>
      </c>
      <c r="D35" s="24">
        <f t="shared" si="4"/>
        <v>7.761362968021604</v>
      </c>
      <c r="E35" s="24">
        <f t="shared" si="4"/>
        <v>6.852328819686786</v>
      </c>
      <c r="F35" s="24">
        <f t="shared" si="4"/>
        <v>7.034856786932824</v>
      </c>
      <c r="G35" s="24">
        <f t="shared" si="4"/>
        <v>6.894125901609362</v>
      </c>
      <c r="H35" s="24">
        <f t="shared" si="4"/>
        <v>6.539066349262096</v>
      </c>
      <c r="I35" s="24">
        <f t="shared" si="4"/>
        <v>6.134442459059316</v>
      </c>
      <c r="J35" s="24">
        <f t="shared" si="4"/>
        <v>6.041945061597692</v>
      </c>
      <c r="K35" s="24">
        <f t="shared" si="4"/>
        <v>5.947125426614826</v>
      </c>
      <c r="L35" s="24">
        <f t="shared" si="4"/>
        <v>5.771407936321006</v>
      </c>
      <c r="M35" s="24">
        <f t="shared" si="4"/>
        <v>5.651653810253264</v>
      </c>
      <c r="N35" s="24">
        <f t="shared" si="1"/>
        <v>5.47699395776516</v>
      </c>
    </row>
    <row r="36" spans="1:14" s="36" customFormat="1" ht="10.5" customHeight="1">
      <c r="A36" s="38">
        <f t="shared" si="2"/>
        <v>0.0078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7.764579090949333</v>
      </c>
      <c r="E36" s="27">
        <f t="shared" si="5"/>
        <v>6.855168260634998</v>
      </c>
      <c r="F36" s="27">
        <f t="shared" si="5"/>
        <v>7.037818024703527</v>
      </c>
      <c r="G36" s="27">
        <f t="shared" si="5"/>
        <v>6.897027900418174</v>
      </c>
      <c r="H36" s="27">
        <f t="shared" si="5"/>
        <v>6.5418188900522</v>
      </c>
      <c r="I36" s="27">
        <f t="shared" si="5"/>
        <v>6.137024678322928</v>
      </c>
      <c r="J36" s="27">
        <f t="shared" si="5"/>
        <v>6.044488345202009</v>
      </c>
      <c r="K36" s="27">
        <f t="shared" si="5"/>
        <v>5.949628797042085</v>
      </c>
      <c r="L36" s="27">
        <f t="shared" si="5"/>
        <v>5.773837340598706</v>
      </c>
      <c r="M36" s="27">
        <f t="shared" si="5"/>
        <v>5.654032805481847</v>
      </c>
      <c r="N36" s="27">
        <f t="shared" si="1"/>
        <v>5.479299432044007</v>
      </c>
    </row>
    <row r="37" spans="1:14" s="36" customFormat="1" ht="10.5" customHeight="1">
      <c r="A37" s="38">
        <f t="shared" si="2"/>
        <v>0.0078</v>
      </c>
      <c r="B37" s="40"/>
      <c r="C37" s="34">
        <f t="shared" si="3"/>
        <v>22</v>
      </c>
      <c r="D37" s="24">
        <f t="shared" si="5"/>
        <v>7.767796546561379</v>
      </c>
      <c r="E37" s="24">
        <f t="shared" si="5"/>
        <v>6.8580088781795325</v>
      </c>
      <c r="F37" s="24">
        <f t="shared" si="5"/>
        <v>7.04078050897141</v>
      </c>
      <c r="G37" s="24">
        <f t="shared" si="5"/>
        <v>6.899931120788241</v>
      </c>
      <c r="H37" s="24">
        <f t="shared" si="5"/>
        <v>6.5445725894910165</v>
      </c>
      <c r="I37" s="24">
        <f t="shared" si="5"/>
        <v>6.139607984540469</v>
      </c>
      <c r="J37" s="24">
        <f t="shared" si="5"/>
        <v>6.04703269937076</v>
      </c>
      <c r="K37" s="24">
        <f t="shared" si="5"/>
        <v>5.952133221232811</v>
      </c>
      <c r="L37" s="24">
        <f t="shared" si="5"/>
        <v>5.776267767504715</v>
      </c>
      <c r="M37" s="24">
        <f t="shared" si="5"/>
        <v>5.656412802119662</v>
      </c>
      <c r="N37" s="24">
        <f t="shared" si="1"/>
        <v>5.481605876784335</v>
      </c>
    </row>
    <row r="38" spans="1:14" s="36" customFormat="1" ht="10.5" customHeight="1">
      <c r="A38" s="38">
        <f t="shared" si="2"/>
        <v>0.0078</v>
      </c>
      <c r="B38" s="40"/>
      <c r="C38" s="34">
        <f t="shared" si="3"/>
        <v>23</v>
      </c>
      <c r="D38" s="24">
        <f t="shared" si="5"/>
        <v>7.771015335409974</v>
      </c>
      <c r="E38" s="24">
        <f t="shared" si="5"/>
        <v>6.86085067280795</v>
      </c>
      <c r="F38" s="24">
        <f t="shared" si="5"/>
        <v>7.043744240261169</v>
      </c>
      <c r="G38" s="24">
        <f t="shared" si="5"/>
        <v>6.902835563233762</v>
      </c>
      <c r="H38" s="24">
        <f t="shared" si="5"/>
        <v>6.547327448066266</v>
      </c>
      <c r="I38" s="24">
        <f t="shared" si="5"/>
        <v>6.1421923781694785</v>
      </c>
      <c r="J38" s="24">
        <f t="shared" si="5"/>
        <v>6.049578124554586</v>
      </c>
      <c r="K38" s="24">
        <f t="shared" si="5"/>
        <v>5.954638699630566</v>
      </c>
      <c r="L38" s="24">
        <f t="shared" si="5"/>
        <v>5.778699217469499</v>
      </c>
      <c r="M38" s="24">
        <f t="shared" si="5"/>
        <v>5.658793800588235</v>
      </c>
      <c r="N38" s="24">
        <f t="shared" si="1"/>
        <v>5.483913292394642</v>
      </c>
    </row>
    <row r="39" spans="1:14" s="36" customFormat="1" ht="10.5" customHeight="1">
      <c r="A39" s="38">
        <f t="shared" si="2"/>
        <v>0.0078</v>
      </c>
      <c r="B39" s="40"/>
      <c r="C39" s="30">
        <f t="shared" si="3"/>
        <v>24</v>
      </c>
      <c r="D39" s="27">
        <f t="shared" si="5"/>
        <v>7.774235458047575</v>
      </c>
      <c r="E39" s="27">
        <f t="shared" si="5"/>
        <v>6.863693645007997</v>
      </c>
      <c r="F39" s="27">
        <f t="shared" si="5"/>
        <v>7.046709219097726</v>
      </c>
      <c r="G39" s="27">
        <f t="shared" si="5"/>
        <v>6.905741228269161</v>
      </c>
      <c r="H39" s="27">
        <f t="shared" si="5"/>
        <v>6.550083466265868</v>
      </c>
      <c r="I39" s="27">
        <f t="shared" si="5"/>
        <v>6.1447778596676885</v>
      </c>
      <c r="J39" s="27">
        <f t="shared" si="5"/>
        <v>6.052124621204317</v>
      </c>
      <c r="K39" s="27">
        <f t="shared" si="5"/>
        <v>5.957145232679115</v>
      </c>
      <c r="L39" s="27">
        <f t="shared" si="5"/>
        <v>5.781131690923698</v>
      </c>
      <c r="M39" s="27">
        <f t="shared" si="5"/>
        <v>5.661175801309283</v>
      </c>
      <c r="N39" s="27">
        <f t="shared" si="1"/>
        <v>5.486221679283608</v>
      </c>
    </row>
    <row r="40" spans="1:14" s="36" customFormat="1" ht="10.5" customHeight="1">
      <c r="A40" s="38">
        <f t="shared" si="2"/>
        <v>0.0078</v>
      </c>
      <c r="B40" s="40"/>
      <c r="C40" s="34">
        <f t="shared" si="3"/>
        <v>25</v>
      </c>
      <c r="D40" s="24">
        <f t="shared" si="5"/>
        <v>7.777456915026872</v>
      </c>
      <c r="E40" s="24">
        <f t="shared" si="5"/>
        <v>6.866537795267632</v>
      </c>
      <c r="F40" s="24">
        <f t="shared" si="5"/>
        <v>7.049675446006213</v>
      </c>
      <c r="G40" s="24">
        <f t="shared" si="5"/>
        <v>6.908648116409064</v>
      </c>
      <c r="H40" s="24">
        <f t="shared" si="5"/>
        <v>6.552840644577956</v>
      </c>
      <c r="I40" s="24">
        <f t="shared" si="5"/>
        <v>6.147364429493024</v>
      </c>
      <c r="J40" s="24">
        <f t="shared" si="5"/>
        <v>6.054672189770974</v>
      </c>
      <c r="K40" s="24">
        <f t="shared" si="5"/>
        <v>5.959652820822395</v>
      </c>
      <c r="L40" s="24">
        <f t="shared" si="5"/>
        <v>5.783565188298142</v>
      </c>
      <c r="M40" s="24">
        <f t="shared" si="5"/>
        <v>5.663558804704685</v>
      </c>
      <c r="N40" s="24">
        <f t="shared" si="1"/>
        <v>5.48853103786008</v>
      </c>
    </row>
    <row r="41" spans="1:14" s="36" customFormat="1" ht="10.5" customHeight="1">
      <c r="A41" s="38">
        <f t="shared" si="2"/>
        <v>0.0078</v>
      </c>
      <c r="B41" s="40"/>
      <c r="C41" s="34">
        <f t="shared" si="3"/>
        <v>26</v>
      </c>
      <c r="D41" s="24">
        <f t="shared" si="5"/>
        <v>7.780679706900791</v>
      </c>
      <c r="E41" s="24">
        <f t="shared" si="5"/>
        <v>6.8693831240750205</v>
      </c>
      <c r="F41" s="24">
        <f t="shared" si="5"/>
        <v>7.052642921511999</v>
      </c>
      <c r="G41" s="24">
        <f t="shared" si="5"/>
        <v>6.9115562281683305</v>
      </c>
      <c r="H41" s="24">
        <f t="shared" si="5"/>
        <v>6.5555989834908655</v>
      </c>
      <c r="I41" s="24">
        <f t="shared" si="5"/>
        <v>6.149952088103605</v>
      </c>
      <c r="J41" s="24">
        <f t="shared" si="5"/>
        <v>6.057220830705767</v>
      </c>
      <c r="K41" s="24">
        <f t="shared" si="5"/>
        <v>5.962161464504538</v>
      </c>
      <c r="L41" s="24">
        <f t="shared" si="5"/>
        <v>5.785999710023834</v>
      </c>
      <c r="M41" s="24">
        <f t="shared" si="5"/>
        <v>5.665942811196509</v>
      </c>
      <c r="N41" s="24">
        <f t="shared" si="1"/>
        <v>5.490841368533078</v>
      </c>
    </row>
    <row r="42" spans="1:14" s="36" customFormat="1" ht="10.5" customHeight="1">
      <c r="A42" s="38">
        <f t="shared" si="2"/>
        <v>0.0078</v>
      </c>
      <c r="B42" s="40"/>
      <c r="C42" s="30">
        <f t="shared" si="3"/>
        <v>27</v>
      </c>
      <c r="D42" s="27">
        <f t="shared" si="5"/>
        <v>7.783903834222475</v>
      </c>
      <c r="E42" s="27">
        <f t="shared" si="5"/>
        <v>6.872229631918517</v>
      </c>
      <c r="F42" s="27">
        <f t="shared" si="5"/>
        <v>7.05561164614066</v>
      </c>
      <c r="G42" s="27">
        <f t="shared" si="5"/>
        <v>6.914465564062022</v>
      </c>
      <c r="H42" s="27">
        <f t="shared" si="5"/>
        <v>6.5583584834931345</v>
      </c>
      <c r="I42" s="27">
        <f t="shared" si="5"/>
        <v>6.1525408359577405</v>
      </c>
      <c r="J42" s="27">
        <f t="shared" si="5"/>
        <v>6.0597705444600996</v>
      </c>
      <c r="K42" s="27">
        <f t="shared" si="5"/>
        <v>5.964671164169856</v>
      </c>
      <c r="L42" s="27">
        <f t="shared" si="5"/>
        <v>5.7884352565319634</v>
      </c>
      <c r="M42" s="27">
        <f t="shared" si="5"/>
        <v>5.668327821206996</v>
      </c>
      <c r="N42" s="27">
        <f t="shared" si="1"/>
        <v>5.493152671711794</v>
      </c>
    </row>
    <row r="43" spans="1:14" s="36" customFormat="1" ht="10.5" customHeight="1">
      <c r="A43" s="38">
        <f t="shared" si="2"/>
        <v>0.0078</v>
      </c>
      <c r="B43" s="40"/>
      <c r="C43" s="34">
        <f t="shared" si="3"/>
        <v>28</v>
      </c>
      <c r="D43" s="24">
        <f t="shared" si="5"/>
        <v>7.787129297545303</v>
      </c>
      <c r="E43" s="24">
        <f t="shared" si="5"/>
        <v>6.875077319286692</v>
      </c>
      <c r="F43" s="24">
        <f t="shared" si="5"/>
        <v>7.058581620418004</v>
      </c>
      <c r="G43" s="24">
        <f t="shared" si="5"/>
        <v>6.917376124605425</v>
      </c>
      <c r="H43" s="24">
        <f t="shared" si="5"/>
        <v>6.561119145073512</v>
      </c>
      <c r="I43" s="24">
        <f t="shared" si="5"/>
        <v>6.155130673513933</v>
      </c>
      <c r="J43" s="24">
        <f t="shared" si="5"/>
        <v>6.062321331485555</v>
      </c>
      <c r="K43" s="24">
        <f t="shared" si="5"/>
        <v>5.967181920262857</v>
      </c>
      <c r="L43" s="24">
        <f t="shared" si="5"/>
        <v>5.790871828253904</v>
      </c>
      <c r="M43" s="24">
        <f t="shared" si="5"/>
        <v>5.670713835158564</v>
      </c>
      <c r="N43" s="24">
        <f t="shared" si="1"/>
        <v>5.495464947805593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6850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346.9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0.0078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0.0078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0.0078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5.282129561584108</v>
      </c>
      <c r="E55" s="24">
        <f t="shared" si="7"/>
        <v>4.453528241828201</v>
      </c>
      <c r="F55" s="24">
        <f t="shared" si="7"/>
        <v>4.232741310032565</v>
      </c>
      <c r="G55" s="24">
        <f t="shared" si="7"/>
        <v>4.162788829066834</v>
      </c>
      <c r="H55" s="24">
        <f t="shared" si="7"/>
        <v>4.086689895693918</v>
      </c>
      <c r="I55" s="24">
        <f t="shared" si="7"/>
        <v>4.0672956391456445</v>
      </c>
      <c r="J55" s="24">
        <f t="shared" si="7"/>
        <v>3.9906661635641907</v>
      </c>
      <c r="K55" s="24">
        <f aca="true" t="shared" si="8" ref="K55:N82">100000*NVT/K$50*((1+K$51/100)^((DAYS360(K$45,$L$2)+$C55-1)/360)*((1+$A55)^(($C55-15)/30)))/100000</f>
        <v>3.8988759413608522</v>
      </c>
      <c r="L55" s="24">
        <f t="shared" si="8"/>
        <v>3.7490015308370865</v>
      </c>
      <c r="M55" s="24">
        <f t="shared" si="8"/>
        <v>3.28836699420691</v>
      </c>
      <c r="N55" s="24">
        <f t="shared" si="8"/>
        <v>2.5337668760050858</v>
      </c>
    </row>
    <row r="56" spans="1:14" ht="10.5" customHeight="1">
      <c r="A56" s="21">
        <f t="shared" si="6"/>
        <v>0.0078</v>
      </c>
      <c r="B56" s="49"/>
      <c r="C56" s="48">
        <f aca="true" t="shared" si="9" ref="C56:C82">C55+1</f>
        <v>2</v>
      </c>
      <c r="D56" s="24">
        <f t="shared" si="7"/>
        <v>5.28435301005524</v>
      </c>
      <c r="E56" s="24">
        <f t="shared" si="7"/>
        <v>4.455285592087953</v>
      </c>
      <c r="F56" s="24">
        <f t="shared" si="7"/>
        <v>4.2343834996959435</v>
      </c>
      <c r="G56" s="24">
        <f t="shared" si="7"/>
        <v>4.164403879051043</v>
      </c>
      <c r="H56" s="24">
        <f t="shared" si="7"/>
        <v>4.088275421340911</v>
      </c>
      <c r="I56" s="24">
        <f t="shared" si="7"/>
        <v>4.068873640343281</v>
      </c>
      <c r="J56" s="24">
        <f t="shared" si="7"/>
        <v>3.992214434588519</v>
      </c>
      <c r="K56" s="24">
        <f t="shared" si="8"/>
        <v>3.9003886002503823</v>
      </c>
      <c r="L56" s="24">
        <f t="shared" si="8"/>
        <v>3.750456042490643</v>
      </c>
      <c r="M56" s="24">
        <f t="shared" si="8"/>
        <v>3.289642792062659</v>
      </c>
      <c r="N56" s="24">
        <f t="shared" si="8"/>
        <v>2.5347499093322883</v>
      </c>
    </row>
    <row r="57" spans="1:14" ht="10.5" customHeight="1">
      <c r="A57" s="21">
        <f t="shared" si="6"/>
        <v>0.0078</v>
      </c>
      <c r="B57" s="49"/>
      <c r="C57" s="50">
        <f t="shared" si="9"/>
        <v>3</v>
      </c>
      <c r="D57" s="27">
        <f t="shared" si="7"/>
        <v>5.2865773944600765</v>
      </c>
      <c r="E57" s="27">
        <f t="shared" si="7"/>
        <v>4.457043635793386</v>
      </c>
      <c r="F57" s="27">
        <f t="shared" si="7"/>
        <v>4.236026326484695</v>
      </c>
      <c r="G57" s="27">
        <f t="shared" si="7"/>
        <v>4.1660195556311574</v>
      </c>
      <c r="H57" s="27">
        <f t="shared" si="7"/>
        <v>4.089861562129164</v>
      </c>
      <c r="I57" s="27">
        <f t="shared" si="7"/>
        <v>4.070452253762892</v>
      </c>
      <c r="J57" s="27">
        <f t="shared" si="7"/>
        <v>3.9937633063003175</v>
      </c>
      <c r="K57" s="27">
        <f t="shared" si="8"/>
        <v>3.901901846010833</v>
      </c>
      <c r="L57" s="27">
        <f t="shared" si="8"/>
        <v>3.7519111184555585</v>
      </c>
      <c r="M57" s="27">
        <f t="shared" si="8"/>
        <v>3.290919084893627</v>
      </c>
      <c r="N57" s="27">
        <f t="shared" si="8"/>
        <v>2.535733324049954</v>
      </c>
    </row>
    <row r="58" spans="1:14" ht="10.5" customHeight="1">
      <c r="A58" s="21">
        <f t="shared" si="6"/>
        <v>0.0078</v>
      </c>
      <c r="B58" s="49"/>
      <c r="C58" s="48">
        <f t="shared" si="9"/>
        <v>4</v>
      </c>
      <c r="D58" s="24">
        <f t="shared" si="7"/>
        <v>5.28880271519259</v>
      </c>
      <c r="E58" s="24">
        <f t="shared" si="7"/>
        <v>4.458802373218133</v>
      </c>
      <c r="F58" s="24">
        <f t="shared" si="7"/>
        <v>4.23766979064601</v>
      </c>
      <c r="G58" s="24">
        <f t="shared" si="7"/>
        <v>4.167635859050286</v>
      </c>
      <c r="H58" s="24">
        <f t="shared" si="7"/>
        <v>4.091448318297337</v>
      </c>
      <c r="I58" s="24">
        <f t="shared" si="7"/>
        <v>4.072031479642007</v>
      </c>
      <c r="J58" s="24">
        <f t="shared" si="7"/>
        <v>3.9953127789326373</v>
      </c>
      <c r="K58" s="24">
        <f t="shared" si="8"/>
        <v>3.9034156788698935</v>
      </c>
      <c r="L58" s="24">
        <f t="shared" si="8"/>
        <v>3.7533667589507704</v>
      </c>
      <c r="M58" s="24">
        <f t="shared" si="8"/>
        <v>3.2921958728918472</v>
      </c>
      <c r="N58" s="24">
        <f t="shared" si="8"/>
        <v>2.5367171203060503</v>
      </c>
    </row>
    <row r="59" spans="1:14" ht="10.5" customHeight="1">
      <c r="A59" s="21">
        <f t="shared" si="6"/>
        <v>0.0078</v>
      </c>
      <c r="B59" s="49"/>
      <c r="C59" s="48">
        <f t="shared" si="9"/>
        <v>5</v>
      </c>
      <c r="D59" s="24">
        <f t="shared" si="7"/>
        <v>5.2910289726469175</v>
      </c>
      <c r="E59" s="24">
        <f t="shared" si="7"/>
        <v>4.460561804635937</v>
      </c>
      <c r="F59" s="24">
        <f t="shared" si="7"/>
        <v>4.239313892427169</v>
      </c>
      <c r="G59" s="24">
        <f t="shared" si="7"/>
        <v>4.1692527895516225</v>
      </c>
      <c r="H59" s="24">
        <f t="shared" si="7"/>
        <v>4.093035690084182</v>
      </c>
      <c r="I59" s="24">
        <f t="shared" si="7"/>
        <v>4.073611318218244</v>
      </c>
      <c r="J59" s="24">
        <f t="shared" si="7"/>
        <v>3.99686285271862</v>
      </c>
      <c r="K59" s="24">
        <f t="shared" si="8"/>
        <v>3.9049300990553464</v>
      </c>
      <c r="L59" s="24">
        <f t="shared" si="8"/>
        <v>3.754822964195303</v>
      </c>
      <c r="M59" s="24">
        <f t="shared" si="8"/>
        <v>3.2934731562494357</v>
      </c>
      <c r="N59" s="24">
        <f t="shared" si="8"/>
        <v>2.5377012982486074</v>
      </c>
    </row>
    <row r="60" spans="1:14" ht="10.5" customHeight="1">
      <c r="A60" s="21">
        <f t="shared" si="6"/>
        <v>0.0078</v>
      </c>
      <c r="B60" s="49"/>
      <c r="C60" s="50">
        <f t="shared" si="9"/>
        <v>6</v>
      </c>
      <c r="D60" s="27">
        <f t="shared" si="7"/>
        <v>5.2932561672173595</v>
      </c>
      <c r="E60" s="27">
        <f t="shared" si="7"/>
        <v>4.462321930320644</v>
      </c>
      <c r="F60" s="27">
        <f t="shared" si="7"/>
        <v>4.240958632075552</v>
      </c>
      <c r="G60" s="27">
        <f t="shared" si="7"/>
        <v>4.170870347378457</v>
      </c>
      <c r="H60" s="27">
        <f t="shared" si="7"/>
        <v>4.094623677728539</v>
      </c>
      <c r="I60" s="27">
        <f t="shared" si="7"/>
        <v>4.0751917697293125</v>
      </c>
      <c r="J60" s="27">
        <f t="shared" si="7"/>
        <v>3.998413527891496</v>
      </c>
      <c r="K60" s="27">
        <f t="shared" si="8"/>
        <v>3.9064451067950547</v>
      </c>
      <c r="L60" s="27">
        <f t="shared" si="8"/>
        <v>3.7562797344082623</v>
      </c>
      <c r="M60" s="27">
        <f t="shared" si="8"/>
        <v>3.2947509351585764</v>
      </c>
      <c r="N60" s="27">
        <f t="shared" si="8"/>
        <v>2.538685858025707</v>
      </c>
    </row>
    <row r="61" spans="1:14" ht="10.5" customHeight="1">
      <c r="A61" s="21">
        <f t="shared" si="6"/>
        <v>0.0078</v>
      </c>
      <c r="B61" s="49"/>
      <c r="C61" s="48">
        <f t="shared" si="9"/>
        <v>7</v>
      </c>
      <c r="D61" s="24">
        <f t="shared" si="7"/>
        <v>5.295484299298385</v>
      </c>
      <c r="E61" s="24">
        <f t="shared" si="7"/>
        <v>4.4640827505462095</v>
      </c>
      <c r="F61" s="24">
        <f t="shared" si="7"/>
        <v>4.242604009838636</v>
      </c>
      <c r="G61" s="24">
        <f t="shared" si="7"/>
        <v>4.172488532774177</v>
      </c>
      <c r="H61" s="24">
        <f t="shared" si="7"/>
        <v>4.096212281469347</v>
      </c>
      <c r="I61" s="24">
        <f t="shared" si="7"/>
        <v>4.076772834413013</v>
      </c>
      <c r="J61" s="24">
        <f t="shared" si="7"/>
        <v>3.999964804684589</v>
      </c>
      <c r="K61" s="24">
        <f t="shared" si="8"/>
        <v>3.9079607023169753</v>
      </c>
      <c r="L61" s="24">
        <f t="shared" si="8"/>
        <v>3.7577370698088415</v>
      </c>
      <c r="M61" s="24">
        <f t="shared" si="8"/>
        <v>3.29602920981153</v>
      </c>
      <c r="N61" s="24">
        <f t="shared" si="8"/>
        <v>2.539670799785491</v>
      </c>
    </row>
    <row r="62" spans="1:14" ht="10.5" customHeight="1">
      <c r="A62" s="21">
        <f t="shared" si="6"/>
        <v>0.0078</v>
      </c>
      <c r="B62" s="49"/>
      <c r="C62" s="48">
        <f t="shared" si="9"/>
        <v>8</v>
      </c>
      <c r="D62" s="24">
        <f t="shared" si="7"/>
        <v>5.297713369284625</v>
      </c>
      <c r="E62" s="24">
        <f t="shared" si="7"/>
        <v>4.465844265586696</v>
      </c>
      <c r="F62" s="24">
        <f t="shared" si="7"/>
        <v>4.2442500259639875</v>
      </c>
      <c r="G62" s="24">
        <f t="shared" si="7"/>
        <v>4.174107345982262</v>
      </c>
      <c r="H62" s="24">
        <f t="shared" si="7"/>
        <v>4.097801501545634</v>
      </c>
      <c r="I62" s="24">
        <f t="shared" si="7"/>
        <v>4.07835451250724</v>
      </c>
      <c r="J62" s="24">
        <f t="shared" si="7"/>
        <v>4.0015166833313085</v>
      </c>
      <c r="K62" s="24">
        <f t="shared" si="8"/>
        <v>3.909476885849152</v>
      </c>
      <c r="L62" s="24">
        <f t="shared" si="8"/>
        <v>3.759194970616317</v>
      </c>
      <c r="M62" s="24">
        <f t="shared" si="8"/>
        <v>3.2973079804006318</v>
      </c>
      <c r="N62" s="24">
        <f t="shared" si="8"/>
        <v>2.540656123676159</v>
      </c>
    </row>
    <row r="63" spans="1:14" s="32" customFormat="1" ht="10.5" customHeight="1">
      <c r="A63" s="21">
        <f t="shared" si="6"/>
        <v>0.0078</v>
      </c>
      <c r="B63" s="51"/>
      <c r="C63" s="52">
        <f t="shared" si="9"/>
        <v>9</v>
      </c>
      <c r="D63" s="27">
        <f t="shared" si="7"/>
        <v>5.299943377570884</v>
      </c>
      <c r="E63" s="27">
        <f t="shared" si="7"/>
        <v>4.467606475716278</v>
      </c>
      <c r="F63" s="27">
        <f t="shared" si="7"/>
        <v>4.245896680699281</v>
      </c>
      <c r="G63" s="27">
        <f t="shared" si="7"/>
        <v>4.175726787246286</v>
      </c>
      <c r="H63" s="27">
        <f t="shared" si="7"/>
        <v>4.099391338196522</v>
      </c>
      <c r="I63" s="27">
        <f t="shared" si="7"/>
        <v>4.079936804249985</v>
      </c>
      <c r="J63" s="27">
        <f t="shared" si="7"/>
        <v>4.003069164065161</v>
      </c>
      <c r="K63" s="27">
        <f t="shared" si="8"/>
        <v>3.9109936576197164</v>
      </c>
      <c r="L63" s="27">
        <f t="shared" si="8"/>
        <v>3.760653437050053</v>
      </c>
      <c r="M63" s="27">
        <f t="shared" si="8"/>
        <v>3.2985872471182915</v>
      </c>
      <c r="N63" s="27">
        <f t="shared" si="8"/>
        <v>2.5416418298459664</v>
      </c>
    </row>
    <row r="64" spans="1:14" s="32" customFormat="1" ht="10.5" customHeight="1">
      <c r="A64" s="21">
        <f t="shared" si="6"/>
        <v>0.0078</v>
      </c>
      <c r="B64" s="51"/>
      <c r="C64" s="53">
        <f t="shared" si="9"/>
        <v>10</v>
      </c>
      <c r="D64" s="24">
        <f t="shared" si="7"/>
        <v>5.302174324552124</v>
      </c>
      <c r="E64" s="24">
        <f t="shared" si="7"/>
        <v>4.469369381209236</v>
      </c>
      <c r="F64" s="24">
        <f t="shared" si="7"/>
        <v>4.247543974292276</v>
      </c>
      <c r="G64" s="24">
        <f t="shared" si="7"/>
        <v>4.177346856809917</v>
      </c>
      <c r="H64" s="24">
        <f t="shared" si="7"/>
        <v>4.100981791661224</v>
      </c>
      <c r="I64" s="24">
        <f t="shared" si="7"/>
        <v>4.081519709879321</v>
      </c>
      <c r="J64" s="24">
        <f t="shared" si="7"/>
        <v>4.004622247119737</v>
      </c>
      <c r="K64" s="24">
        <f t="shared" si="8"/>
        <v>3.912511017856889</v>
      </c>
      <c r="L64" s="24">
        <f t="shared" si="8"/>
        <v>3.762112469329497</v>
      </c>
      <c r="M64" s="24">
        <f t="shared" si="8"/>
        <v>3.2998670101569942</v>
      </c>
      <c r="N64" s="24">
        <f t="shared" si="8"/>
        <v>2.5426279184432286</v>
      </c>
    </row>
    <row r="65" spans="1:14" s="36" customFormat="1" ht="10.5" customHeight="1">
      <c r="A65" s="37">
        <f t="shared" si="6"/>
        <v>0.0078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5.304406210623478</v>
      </c>
      <c r="E65" s="24">
        <f t="shared" si="10"/>
        <v>4.471132982339958</v>
      </c>
      <c r="F65" s="24">
        <f t="shared" si="10"/>
        <v>4.249191906990831</v>
      </c>
      <c r="G65" s="24">
        <f t="shared" si="10"/>
        <v>4.178967554916919</v>
      </c>
      <c r="H65" s="24">
        <f t="shared" si="10"/>
        <v>4.1025728621790485</v>
      </c>
      <c r="I65" s="24">
        <f t="shared" si="10"/>
        <v>4.083103229633423</v>
      </c>
      <c r="J65" s="24">
        <f t="shared" si="10"/>
        <v>4.0061759327287225</v>
      </c>
      <c r="K65" s="24">
        <f t="shared" si="8"/>
        <v>3.914028966788979</v>
      </c>
      <c r="L65" s="24">
        <f t="shared" si="8"/>
        <v>3.763572067674181</v>
      </c>
      <c r="M65" s="24">
        <f t="shared" si="8"/>
        <v>3.3011472697092996</v>
      </c>
      <c r="N65" s="24">
        <f t="shared" si="8"/>
        <v>2.543614389616317</v>
      </c>
    </row>
    <row r="66" spans="1:14" s="36" customFormat="1" ht="10.5" customHeight="1">
      <c r="A66" s="37">
        <f t="shared" si="6"/>
        <v>0.0078</v>
      </c>
      <c r="B66" s="54"/>
      <c r="C66" s="52">
        <f t="shared" si="9"/>
        <v>12</v>
      </c>
      <c r="D66" s="27">
        <f t="shared" si="10"/>
        <v>5.306639036180245</v>
      </c>
      <c r="E66" s="27">
        <f t="shared" si="10"/>
        <v>4.472897279382939</v>
      </c>
      <c r="F66" s="27">
        <f t="shared" si="10"/>
        <v>4.250840479042902</v>
      </c>
      <c r="G66" s="27">
        <f t="shared" si="10"/>
        <v>4.18058888181115</v>
      </c>
      <c r="H66" s="27">
        <f t="shared" si="10"/>
        <v>4.104164549989394</v>
      </c>
      <c r="I66" s="27">
        <f t="shared" si="10"/>
        <v>4.084687363750553</v>
      </c>
      <c r="J66" s="27">
        <f t="shared" si="10"/>
        <v>4.007730221125891</v>
      </c>
      <c r="K66" s="27">
        <f t="shared" si="8"/>
        <v>3.9155475046443846</v>
      </c>
      <c r="L66" s="27">
        <f t="shared" si="8"/>
        <v>3.7650322323037235</v>
      </c>
      <c r="M66" s="27">
        <f t="shared" si="8"/>
        <v>3.302428025967839</v>
      </c>
      <c r="N66" s="27">
        <f t="shared" si="8"/>
        <v>2.5446012435136582</v>
      </c>
    </row>
    <row r="67" spans="1:14" s="36" customFormat="1" ht="10.5" customHeight="1">
      <c r="A67" s="37">
        <f t="shared" si="6"/>
        <v>0.0078</v>
      </c>
      <c r="B67" s="54"/>
      <c r="C67" s="53">
        <f t="shared" si="9"/>
        <v>13</v>
      </c>
      <c r="D67" s="24">
        <f t="shared" si="10"/>
        <v>5.30887280161789</v>
      </c>
      <c r="E67" s="24">
        <f t="shared" si="10"/>
        <v>4.474662272612786</v>
      </c>
      <c r="F67" s="24">
        <f t="shared" si="10"/>
        <v>4.252489690696544</v>
      </c>
      <c r="G67" s="24">
        <f t="shared" si="10"/>
        <v>4.182210837736563</v>
      </c>
      <c r="H67" s="24">
        <f t="shared" si="10"/>
        <v>4.105756855331755</v>
      </c>
      <c r="I67" s="24">
        <f t="shared" si="10"/>
        <v>4.08627211246907</v>
      </c>
      <c r="J67" s="24">
        <f t="shared" si="10"/>
        <v>4.00928511254511</v>
      </c>
      <c r="K67" s="24">
        <f t="shared" si="8"/>
        <v>3.917066631651593</v>
      </c>
      <c r="L67" s="24">
        <f t="shared" si="8"/>
        <v>3.7664929634378286</v>
      </c>
      <c r="M67" s="24">
        <f t="shared" si="8"/>
        <v>3.303709279125324</v>
      </c>
      <c r="N67" s="24">
        <f t="shared" si="8"/>
        <v>2.5455884802837434</v>
      </c>
    </row>
    <row r="68" spans="1:14" s="36" customFormat="1" ht="10.5" customHeight="1">
      <c r="A68" s="38">
        <f t="shared" si="6"/>
        <v>0.0078</v>
      </c>
      <c r="B68" s="54"/>
      <c r="C68" s="53">
        <f t="shared" si="9"/>
        <v>14</v>
      </c>
      <c r="D68" s="39">
        <f t="shared" si="10"/>
        <v>5.311107507332045</v>
      </c>
      <c r="E68" s="39">
        <f t="shared" si="10"/>
        <v>4.476427962304209</v>
      </c>
      <c r="F68" s="39">
        <f t="shared" si="10"/>
        <v>4.254139542199901</v>
      </c>
      <c r="G68" s="39">
        <f t="shared" si="10"/>
        <v>4.1838334229372025</v>
      </c>
      <c r="H68" s="39">
        <f t="shared" si="10"/>
        <v>4.107349778445716</v>
      </c>
      <c r="I68" s="39">
        <f t="shared" si="10"/>
        <v>4.087857476027418</v>
      </c>
      <c r="J68" s="39">
        <f t="shared" si="10"/>
        <v>4.0108406072203335</v>
      </c>
      <c r="K68" s="39">
        <f t="shared" si="8"/>
        <v>3.9185863480391765</v>
      </c>
      <c r="L68" s="39">
        <f t="shared" si="8"/>
        <v>3.767954261296283</v>
      </c>
      <c r="M68" s="39">
        <f t="shared" si="8"/>
        <v>3.3049910293745364</v>
      </c>
      <c r="N68" s="39">
        <f t="shared" si="8"/>
        <v>2.5465761000751126</v>
      </c>
    </row>
    <row r="69" spans="1:14" s="36" customFormat="1" ht="10.5" customHeight="1">
      <c r="A69" s="38">
        <f t="shared" si="6"/>
        <v>0.0078</v>
      </c>
      <c r="B69" s="54"/>
      <c r="C69" s="52">
        <f t="shared" si="9"/>
        <v>15</v>
      </c>
      <c r="D69" s="31">
        <f t="shared" si="10"/>
        <v>5.313343153718507</v>
      </c>
      <c r="E69" s="31">
        <f t="shared" si="10"/>
        <v>4.478194348732034</v>
      </c>
      <c r="F69" s="31">
        <f t="shared" si="10"/>
        <v>4.2557900338012224</v>
      </c>
      <c r="G69" s="31">
        <f t="shared" si="10"/>
        <v>4.185456637657215</v>
      </c>
      <c r="H69" s="31">
        <f t="shared" si="10"/>
        <v>4.108943319570957</v>
      </c>
      <c r="I69" s="31">
        <f t="shared" si="10"/>
        <v>4.089443454664144</v>
      </c>
      <c r="J69" s="31">
        <f t="shared" si="10"/>
        <v>4.012396705385612</v>
      </c>
      <c r="K69" s="31">
        <f t="shared" si="8"/>
        <v>3.9201066540358025</v>
      </c>
      <c r="L69" s="31">
        <f t="shared" si="8"/>
        <v>3.769416126098963</v>
      </c>
      <c r="M69" s="31">
        <f t="shared" si="8"/>
        <v>3.3062732769083354</v>
      </c>
      <c r="N69" s="31">
        <f t="shared" si="8"/>
        <v>2.5475641030363705</v>
      </c>
    </row>
    <row r="70" spans="1:14" s="36" customFormat="1" ht="10.5" customHeight="1">
      <c r="A70" s="38">
        <f t="shared" si="6"/>
        <v>0.0078</v>
      </c>
      <c r="B70" s="54"/>
      <c r="C70" s="53">
        <f>C69+1</f>
        <v>16</v>
      </c>
      <c r="D70" s="24">
        <f t="shared" si="10"/>
        <v>5.315579741173242</v>
      </c>
      <c r="E70" s="24">
        <f t="shared" si="10"/>
        <v>4.479961432171194</v>
      </c>
      <c r="F70" s="24">
        <f t="shared" si="10"/>
        <v>4.257441165748845</v>
      </c>
      <c r="G70" s="24">
        <f t="shared" si="10"/>
        <v>4.187080482140832</v>
      </c>
      <c r="H70" s="24">
        <f t="shared" si="10"/>
        <v>4.11053747894725</v>
      </c>
      <c r="I70" s="24">
        <f t="shared" si="10"/>
        <v>4.0910300486178794</v>
      </c>
      <c r="J70" s="24">
        <f t="shared" si="10"/>
        <v>4.013953407275081</v>
      </c>
      <c r="K70" s="24">
        <f t="shared" si="8"/>
        <v>3.921627549870221</v>
      </c>
      <c r="L70" s="24">
        <f t="shared" si="8"/>
        <v>3.770878558065826</v>
      </c>
      <c r="M70" s="24">
        <f t="shared" si="8"/>
        <v>3.307556021919653</v>
      </c>
      <c r="N70" s="24">
        <f t="shared" si="8"/>
        <v>2.5485524893161755</v>
      </c>
    </row>
    <row r="71" spans="1:14" s="36" customFormat="1" ht="10.5" customHeight="1">
      <c r="A71" s="38">
        <f t="shared" si="6"/>
        <v>0.0078</v>
      </c>
      <c r="B71" s="54"/>
      <c r="C71" s="53">
        <f t="shared" si="9"/>
        <v>17</v>
      </c>
      <c r="D71" s="24">
        <f t="shared" si="10"/>
        <v>5.3178172700923785</v>
      </c>
      <c r="E71" s="24">
        <f t="shared" si="10"/>
        <v>4.481729212896721</v>
      </c>
      <c r="F71" s="24">
        <f t="shared" si="10"/>
        <v>4.259092938291207</v>
      </c>
      <c r="G71" s="24">
        <f t="shared" si="10"/>
        <v>4.188704956632389</v>
      </c>
      <c r="H71" s="24">
        <f t="shared" si="10"/>
        <v>4.112132256814457</v>
      </c>
      <c r="I71" s="24">
        <f t="shared" si="10"/>
        <v>4.092617258127348</v>
      </c>
      <c r="J71" s="24">
        <f t="shared" si="10"/>
        <v>4.015510713122968</v>
      </c>
      <c r="K71" s="24">
        <f t="shared" si="8"/>
        <v>3.9231490357712726</v>
      </c>
      <c r="L71" s="24">
        <f t="shared" si="8"/>
        <v>3.7723415574169152</v>
      </c>
      <c r="M71" s="24">
        <f t="shared" si="8"/>
        <v>3.3088392646014984</v>
      </c>
      <c r="N71" s="24">
        <f t="shared" si="8"/>
        <v>2.5495412590632456</v>
      </c>
    </row>
    <row r="72" spans="1:14" s="36" customFormat="1" ht="10.5" customHeight="1">
      <c r="A72" s="38">
        <f t="shared" si="6"/>
        <v>0.0078</v>
      </c>
      <c r="B72" s="54"/>
      <c r="C72" s="52">
        <f t="shared" si="9"/>
        <v>18</v>
      </c>
      <c r="D72" s="27">
        <f>100000*LVT/D$50*((1+D$51/100)^((DAYS360(D$45,$L$2)+$C72-1)/360)*((1+$A72)^(($C72-15)/30)))/100000</f>
        <v>5.3200557408722196</v>
      </c>
      <c r="E72" s="27">
        <f t="shared" si="10"/>
        <v>4.483497691183766</v>
      </c>
      <c r="F72" s="27">
        <f t="shared" si="10"/>
        <v>4.260745351676842</v>
      </c>
      <c r="G72" s="27">
        <f t="shared" si="10"/>
        <v>4.190330061376311</v>
      </c>
      <c r="H72" s="27">
        <f t="shared" si="10"/>
        <v>4.113727653412539</v>
      </c>
      <c r="I72" s="27">
        <f t="shared" si="10"/>
        <v>4.094205083431374</v>
      </c>
      <c r="J72" s="27">
        <f t="shared" si="10"/>
        <v>4.017068623163595</v>
      </c>
      <c r="K72" s="27">
        <f t="shared" si="8"/>
        <v>3.92467111196789</v>
      </c>
      <c r="L72" s="27">
        <f t="shared" si="8"/>
        <v>3.773805124372364</v>
      </c>
      <c r="M72" s="27">
        <f t="shared" si="8"/>
        <v>3.310123005146953</v>
      </c>
      <c r="N72" s="27">
        <f t="shared" si="8"/>
        <v>2.550530412426355</v>
      </c>
    </row>
    <row r="73" spans="1:14" s="36" customFormat="1" ht="10.5" customHeight="1">
      <c r="A73" s="38">
        <f t="shared" si="6"/>
        <v>0.0078</v>
      </c>
      <c r="B73" s="54"/>
      <c r="C73" s="53">
        <f t="shared" si="9"/>
        <v>19</v>
      </c>
      <c r="D73" s="24">
        <f t="shared" si="10"/>
        <v>5.3222951539092245</v>
      </c>
      <c r="E73" s="24">
        <f t="shared" si="10"/>
        <v>4.485266867307582</v>
      </c>
      <c r="F73" s="24">
        <f t="shared" si="10"/>
        <v>4.2623984061543805</v>
      </c>
      <c r="G73" s="24">
        <f t="shared" si="10"/>
        <v>4.1919557966171155</v>
      </c>
      <c r="H73" s="24">
        <f t="shared" si="10"/>
        <v>4.115323668981544</v>
      </c>
      <c r="I73" s="24">
        <f t="shared" si="10"/>
        <v>4.095793524768864</v>
      </c>
      <c r="J73" s="24">
        <f t="shared" si="10"/>
        <v>4.018627137631371</v>
      </c>
      <c r="K73" s="24">
        <f t="shared" si="8"/>
        <v>3.926193778689089</v>
      </c>
      <c r="L73" s="24">
        <f t="shared" si="8"/>
        <v>3.7752692591523838</v>
      </c>
      <c r="M73" s="24">
        <f t="shared" si="8"/>
        <v>3.3114072437491746</v>
      </c>
      <c r="N73" s="24">
        <f t="shared" si="8"/>
        <v>2.5515199495543364</v>
      </c>
    </row>
    <row r="74" spans="1:14" s="36" customFormat="1" ht="10.5" customHeight="1">
      <c r="A74" s="38">
        <f t="shared" si="6"/>
        <v>0.0078</v>
      </c>
      <c r="B74" s="54"/>
      <c r="C74" s="53">
        <f t="shared" si="9"/>
        <v>20</v>
      </c>
      <c r="D74" s="24">
        <f t="shared" si="10"/>
        <v>5.32453550960003</v>
      </c>
      <c r="E74" s="24">
        <f t="shared" si="10"/>
        <v>4.487036741543538</v>
      </c>
      <c r="F74" s="24">
        <f t="shared" si="10"/>
        <v>4.264052101972549</v>
      </c>
      <c r="G74" s="24">
        <f t="shared" si="10"/>
        <v>4.193582162599424</v>
      </c>
      <c r="H74" s="24">
        <f t="shared" si="10"/>
        <v>4.116920303761621</v>
      </c>
      <c r="I74" s="24">
        <f t="shared" si="10"/>
        <v>4.097382582378827</v>
      </c>
      <c r="J74" s="24">
        <f t="shared" si="10"/>
        <v>4.020186256760799</v>
      </c>
      <c r="K74" s="24">
        <f t="shared" si="8"/>
        <v>3.9277170361639797</v>
      </c>
      <c r="L74" s="24">
        <f t="shared" si="8"/>
        <v>3.7767339619772784</v>
      </c>
      <c r="M74" s="24">
        <f t="shared" si="8"/>
        <v>3.312691980601396</v>
      </c>
      <c r="N74" s="24">
        <f t="shared" si="8"/>
        <v>2.5525098705960803</v>
      </c>
    </row>
    <row r="75" spans="1:14" s="36" customFormat="1" ht="10.5" customHeight="1">
      <c r="A75" s="38">
        <f t="shared" si="6"/>
        <v>0.0078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5.32677680834143</v>
      </c>
      <c r="E75" s="27">
        <f t="shared" si="11"/>
        <v>4.4888073141671025</v>
      </c>
      <c r="F75" s="27">
        <f t="shared" si="11"/>
        <v>4.265706439380169</v>
      </c>
      <c r="G75" s="27">
        <f t="shared" si="11"/>
        <v>4.195209159567942</v>
      </c>
      <c r="H75" s="27">
        <f t="shared" si="11"/>
        <v>4.118517557993</v>
      </c>
      <c r="I75" s="27">
        <f t="shared" si="11"/>
        <v>4.098972256500357</v>
      </c>
      <c r="J75" s="27">
        <f t="shared" si="11"/>
        <v>4.021745980786469</v>
      </c>
      <c r="K75" s="27">
        <f t="shared" si="8"/>
        <v>3.929240884621757</v>
      </c>
      <c r="L75" s="27">
        <f t="shared" si="8"/>
        <v>3.7781992330674314</v>
      </c>
      <c r="M75" s="27">
        <f t="shared" si="8"/>
        <v>3.3139772158969256</v>
      </c>
      <c r="N75" s="27">
        <f t="shared" si="8"/>
        <v>2.553500175700536</v>
      </c>
    </row>
    <row r="76" spans="1:14" s="36" customFormat="1" ht="10.5" customHeight="1">
      <c r="A76" s="38">
        <f t="shared" si="6"/>
        <v>0.0078</v>
      </c>
      <c r="B76" s="54"/>
      <c r="C76" s="53">
        <f t="shared" si="9"/>
        <v>22</v>
      </c>
      <c r="D76" s="24">
        <f t="shared" si="11"/>
        <v>5.329019050530392</v>
      </c>
      <c r="E76" s="24">
        <f t="shared" si="11"/>
        <v>4.490578585453862</v>
      </c>
      <c r="F76" s="24">
        <f t="shared" si="11"/>
        <v>4.267361418626161</v>
      </c>
      <c r="G76" s="24">
        <f t="shared" si="11"/>
        <v>4.196836787767479</v>
      </c>
      <c r="H76" s="24">
        <f t="shared" si="11"/>
        <v>4.120115431916018</v>
      </c>
      <c r="I76" s="24">
        <f t="shared" si="11"/>
        <v>4.100562547372643</v>
      </c>
      <c r="J76" s="24">
        <f t="shared" si="11"/>
        <v>4.023306309943067</v>
      </c>
      <c r="K76" s="24">
        <f t="shared" si="8"/>
        <v>3.930765324291706</v>
      </c>
      <c r="L76" s="24">
        <f t="shared" si="8"/>
        <v>3.779665072643316</v>
      </c>
      <c r="M76" s="24">
        <f t="shared" si="8"/>
        <v>3.3152629498291453</v>
      </c>
      <c r="N76" s="24">
        <f t="shared" si="8"/>
        <v>2.554490865016708</v>
      </c>
    </row>
    <row r="77" spans="1:14" s="36" customFormat="1" ht="10.5" customHeight="1">
      <c r="A77" s="38">
        <f t="shared" si="6"/>
        <v>0.0078</v>
      </c>
      <c r="B77" s="54"/>
      <c r="C77" s="53">
        <f t="shared" si="9"/>
        <v>23</v>
      </c>
      <c r="D77" s="24">
        <f t="shared" si="11"/>
        <v>5.3312622365640525</v>
      </c>
      <c r="E77" s="24">
        <f t="shared" si="11"/>
        <v>4.492350555679503</v>
      </c>
      <c r="F77" s="24">
        <f t="shared" si="11"/>
        <v>4.26901703995954</v>
      </c>
      <c r="G77" s="24">
        <f t="shared" si="11"/>
        <v>4.198465047442934</v>
      </c>
      <c r="H77" s="24">
        <f t="shared" si="11"/>
        <v>4.121713925771096</v>
      </c>
      <c r="I77" s="24">
        <f t="shared" si="11"/>
        <v>4.102153455234974</v>
      </c>
      <c r="J77" s="24">
        <f t="shared" si="11"/>
        <v>4.024867244465367</v>
      </c>
      <c r="K77" s="24">
        <f t="shared" si="8"/>
        <v>3.932290355403204</v>
      </c>
      <c r="L77" s="24">
        <f t="shared" si="8"/>
        <v>3.781131480925489</v>
      </c>
      <c r="M77" s="24">
        <f t="shared" si="8"/>
        <v>3.3165491825915128</v>
      </c>
      <c r="N77" s="24">
        <f t="shared" si="8"/>
        <v>2.555481938693661</v>
      </c>
    </row>
    <row r="78" spans="1:14" s="36" customFormat="1" ht="10.5" customHeight="1">
      <c r="A78" s="38">
        <f t="shared" si="6"/>
        <v>0.0078</v>
      </c>
      <c r="B78" s="54"/>
      <c r="C78" s="52">
        <f t="shared" si="9"/>
        <v>24</v>
      </c>
      <c r="D78" s="27">
        <f t="shared" si="11"/>
        <v>5.333506366839706</v>
      </c>
      <c r="E78" s="27">
        <f t="shared" si="11"/>
        <v>4.494123225119828</v>
      </c>
      <c r="F78" s="27">
        <f t="shared" si="11"/>
        <v>4.270673303629421</v>
      </c>
      <c r="G78" s="27">
        <f t="shared" si="11"/>
        <v>4.200093938839303</v>
      </c>
      <c r="H78" s="27">
        <f t="shared" si="11"/>
        <v>4.12331303979875</v>
      </c>
      <c r="I78" s="27">
        <f t="shared" si="11"/>
        <v>4.103744980326716</v>
      </c>
      <c r="J78" s="27">
        <f t="shared" si="11"/>
        <v>4.0264287845882345</v>
      </c>
      <c r="K78" s="27">
        <f t="shared" si="8"/>
        <v>3.9338159781857116</v>
      </c>
      <c r="L78" s="27">
        <f t="shared" si="8"/>
        <v>3.7825984581345926</v>
      </c>
      <c r="M78" s="27">
        <f t="shared" si="8"/>
        <v>3.317835914377561</v>
      </c>
      <c r="N78" s="27">
        <f t="shared" si="8"/>
        <v>2.5564733968805164</v>
      </c>
    </row>
    <row r="79" spans="1:14" s="36" customFormat="1" ht="10.5" customHeight="1">
      <c r="A79" s="38">
        <f t="shared" si="6"/>
        <v>0.0078</v>
      </c>
      <c r="B79" s="54"/>
      <c r="C79" s="53">
        <f t="shared" si="9"/>
        <v>25</v>
      </c>
      <c r="D79" s="24">
        <f t="shared" si="11"/>
        <v>5.335751441754822</v>
      </c>
      <c r="E79" s="24">
        <f t="shared" si="11"/>
        <v>4.495896594050743</v>
      </c>
      <c r="F79" s="24">
        <f t="shared" si="11"/>
        <v>4.27233020988501</v>
      </c>
      <c r="G79" s="24">
        <f t="shared" si="11"/>
        <v>4.2017234622016755</v>
      </c>
      <c r="H79" s="24">
        <f t="shared" si="11"/>
        <v>4.124912774239591</v>
      </c>
      <c r="I79" s="24">
        <f t="shared" si="11"/>
        <v>4.105337122887345</v>
      </c>
      <c r="J79" s="24">
        <f t="shared" si="11"/>
        <v>4.027990930546625</v>
      </c>
      <c r="K79" s="24">
        <f t="shared" si="8"/>
        <v>3.935342192868781</v>
      </c>
      <c r="L79" s="24">
        <f t="shared" si="8"/>
        <v>3.7840660044913563</v>
      </c>
      <c r="M79" s="24">
        <f t="shared" si="8"/>
        <v>3.319123145380898</v>
      </c>
      <c r="N79" s="24">
        <f t="shared" si="8"/>
        <v>2.557465239726454</v>
      </c>
    </row>
    <row r="80" spans="1:14" s="36" customFormat="1" ht="10.5" customHeight="1">
      <c r="A80" s="38">
        <f t="shared" si="6"/>
        <v>0.0078</v>
      </c>
      <c r="B80" s="54"/>
      <c r="C80" s="53">
        <f t="shared" si="9"/>
        <v>26</v>
      </c>
      <c r="D80" s="24">
        <f t="shared" si="11"/>
        <v>5.337997461707037</v>
      </c>
      <c r="E80" s="24">
        <f t="shared" si="11"/>
        <v>4.497670662748266</v>
      </c>
      <c r="F80" s="24">
        <f t="shared" si="11"/>
        <v>4.273987758975616</v>
      </c>
      <c r="G80" s="24">
        <f t="shared" si="11"/>
        <v>4.20335361777524</v>
      </c>
      <c r="H80" s="24">
        <f t="shared" si="11"/>
        <v>4.126513129334324</v>
      </c>
      <c r="I80" s="24">
        <f t="shared" si="11"/>
        <v>4.106929883156421</v>
      </c>
      <c r="J80" s="24">
        <f t="shared" si="11"/>
        <v>4.029553682575587</v>
      </c>
      <c r="K80" s="24">
        <f t="shared" si="8"/>
        <v>3.936868999682056</v>
      </c>
      <c r="L80" s="24">
        <f t="shared" si="8"/>
        <v>3.7855341202165933</v>
      </c>
      <c r="M80" s="24">
        <f t="shared" si="8"/>
        <v>3.3204108757952056</v>
      </c>
      <c r="N80" s="24">
        <f t="shared" si="8"/>
        <v>2.558457467380711</v>
      </c>
    </row>
    <row r="81" spans="1:14" s="36" customFormat="1" ht="10.5" customHeight="1">
      <c r="A81" s="38">
        <f t="shared" si="6"/>
        <v>0.0078</v>
      </c>
      <c r="B81" s="54"/>
      <c r="C81" s="52">
        <f t="shared" si="9"/>
        <v>27</v>
      </c>
      <c r="D81" s="27">
        <f t="shared" si="11"/>
        <v>5.340244427094149</v>
      </c>
      <c r="E81" s="27">
        <f t="shared" si="11"/>
        <v>4.499445431488525</v>
      </c>
      <c r="F81" s="27">
        <f t="shared" si="11"/>
        <v>4.275645951150639</v>
      </c>
      <c r="G81" s="27">
        <f t="shared" si="11"/>
        <v>4.204984405805274</v>
      </c>
      <c r="H81" s="27">
        <f t="shared" si="11"/>
        <v>4.128114105323743</v>
      </c>
      <c r="I81" s="27">
        <f t="shared" si="11"/>
        <v>4.108523261373593</v>
      </c>
      <c r="J81" s="27">
        <f t="shared" si="11"/>
        <v>4.031117040910259</v>
      </c>
      <c r="K81" s="27">
        <f t="shared" si="8"/>
        <v>3.9383963988552644</v>
      </c>
      <c r="L81" s="27">
        <f t="shared" si="8"/>
        <v>3.787002805531202</v>
      </c>
      <c r="M81" s="27">
        <f t="shared" si="8"/>
        <v>3.3216991058142415</v>
      </c>
      <c r="N81" s="27">
        <f t="shared" si="8"/>
        <v>2.559450079992582</v>
      </c>
    </row>
    <row r="82" spans="1:14" s="36" customFormat="1" ht="10.5" customHeight="1">
      <c r="A82" s="38">
        <f t="shared" si="6"/>
        <v>0.0078</v>
      </c>
      <c r="B82" s="54"/>
      <c r="C82" s="53">
        <f t="shared" si="9"/>
        <v>28</v>
      </c>
      <c r="D82" s="24">
        <f t="shared" si="11"/>
        <v>5.3424923383141305</v>
      </c>
      <c r="E82" s="24">
        <f t="shared" si="11"/>
        <v>4.50122090054775</v>
      </c>
      <c r="F82" s="24">
        <f t="shared" si="11"/>
        <v>4.277304786659581</v>
      </c>
      <c r="G82" s="24">
        <f t="shared" si="11"/>
        <v>4.206615826537156</v>
      </c>
      <c r="H82" s="24">
        <f t="shared" si="11"/>
        <v>4.12971570244874</v>
      </c>
      <c r="I82" s="24">
        <f t="shared" si="11"/>
        <v>4.110117257778614</v>
      </c>
      <c r="J82" s="24">
        <f t="shared" si="11"/>
        <v>4.032681005785874</v>
      </c>
      <c r="K82" s="24">
        <f t="shared" si="8"/>
        <v>3.9399243906182284</v>
      </c>
      <c r="L82" s="24">
        <f t="shared" si="8"/>
        <v>3.7884720606561704</v>
      </c>
      <c r="M82" s="24">
        <f t="shared" si="8"/>
        <v>3.32298783563184</v>
      </c>
      <c r="N82" s="24">
        <f t="shared" si="8"/>
        <v>2.56044307771142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283861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2009-10-08T10:03:04Z</dcterms:created>
  <dcterms:modified xsi:type="dcterms:W3CDTF">2009-10-13T15:19:45Z</dcterms:modified>
  <cp:category/>
  <cp:version/>
  <cp:contentType/>
  <cp:contentStatus/>
</cp:coreProperties>
</file>